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2_4 BYTY - vybavení (ZPŘ)\"/>
    </mc:Choice>
  </mc:AlternateContent>
  <xr:revisionPtr revIDLastSave="0" documentId="8_{49F9B3BC-366A-4571-B7D7-99468804BF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1 - Kusovník interiérovéh..." sheetId="2" r:id="rId2"/>
  </sheets>
  <definedNames>
    <definedName name="_xlnm._FilterDatabase" localSheetId="1" hidden="1">'1 - Kusovník interiérovéh...'!$C$115:$K$138</definedName>
    <definedName name="_xlnm.Print_Titles" localSheetId="1">'1 - Kusovník interiérovéh...'!$115:$115</definedName>
    <definedName name="_xlnm.Print_Titles" localSheetId="0">'Rekapitulace stavby'!$92:$92</definedName>
    <definedName name="_xlnm.Print_Area" localSheetId="1">'1 - Kusovník interiérovéh...'!$C$103:$J$138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6" i="2" l="1"/>
  <c r="J37" i="2"/>
  <c r="J36" i="2"/>
  <c r="AY95" i="1" s="1"/>
  <c r="J35" i="2"/>
  <c r="AX95" i="1" s="1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F35" i="2" s="1"/>
  <c r="BF117" i="2"/>
  <c r="T117" i="2"/>
  <c r="R117" i="2"/>
  <c r="P117" i="2"/>
  <c r="F110" i="2"/>
  <c r="E108" i="2"/>
  <c r="F89" i="2"/>
  <c r="E87" i="2"/>
  <c r="J24" i="2"/>
  <c r="E24" i="2"/>
  <c r="J92" i="2" s="1"/>
  <c r="J23" i="2"/>
  <c r="J21" i="2"/>
  <c r="E21" i="2"/>
  <c r="J112" i="2"/>
  <c r="J20" i="2"/>
  <c r="J18" i="2"/>
  <c r="E18" i="2"/>
  <c r="F113" i="2"/>
  <c r="J17" i="2"/>
  <c r="J15" i="2"/>
  <c r="E15" i="2"/>
  <c r="F91" i="2"/>
  <c r="J14" i="2"/>
  <c r="J12" i="2"/>
  <c r="J110" i="2" s="1"/>
  <c r="E7" i="2"/>
  <c r="E106" i="2"/>
  <c r="L90" i="1"/>
  <c r="AM90" i="1"/>
  <c r="AM89" i="1"/>
  <c r="L89" i="1"/>
  <c r="AM87" i="1"/>
  <c r="L87" i="1"/>
  <c r="L85" i="1"/>
  <c r="L84" i="1"/>
  <c r="J126" i="2"/>
  <c r="J134" i="2"/>
  <c r="J117" i="2"/>
  <c r="BK127" i="2"/>
  <c r="J136" i="2"/>
  <c r="J138" i="2"/>
  <c r="BK129" i="2"/>
  <c r="BK122" i="2"/>
  <c r="BK118" i="2"/>
  <c r="BK125" i="2"/>
  <c r="BK135" i="2"/>
  <c r="BK117" i="2"/>
  <c r="J132" i="2"/>
  <c r="BK138" i="2"/>
  <c r="J121" i="2"/>
  <c r="BK130" i="2"/>
  <c r="AS94" i="1"/>
  <c r="J123" i="2"/>
  <c r="J135" i="2"/>
  <c r="J119" i="2"/>
  <c r="BK131" i="2"/>
  <c r="BK132" i="2"/>
  <c r="BK137" i="2"/>
  <c r="BK121" i="2"/>
  <c r="BK119" i="2"/>
  <c r="BK128" i="2"/>
  <c r="J124" i="2"/>
  <c r="BK134" i="2"/>
  <c r="J137" i="2"/>
  <c r="J122" i="2"/>
  <c r="J130" i="2"/>
  <c r="BK133" i="2"/>
  <c r="BK136" i="2"/>
  <c r="BK120" i="2"/>
  <c r="J129" i="2"/>
  <c r="J118" i="2"/>
  <c r="J125" i="2"/>
  <c r="J133" i="2"/>
  <c r="BK124" i="2"/>
  <c r="BK123" i="2"/>
  <c r="J131" i="2"/>
  <c r="J120" i="2"/>
  <c r="J127" i="2"/>
  <c r="J128" i="2"/>
  <c r="BK126" i="2"/>
  <c r="BK116" i="2" l="1"/>
  <c r="J116" i="2"/>
  <c r="J96" i="2"/>
  <c r="R116" i="2"/>
  <c r="P116" i="2"/>
  <c r="AU95" i="1"/>
  <c r="J91" i="2"/>
  <c r="J113" i="2"/>
  <c r="BE118" i="2"/>
  <c r="BE121" i="2"/>
  <c r="BE125" i="2"/>
  <c r="BE129" i="2"/>
  <c r="BE134" i="2"/>
  <c r="BE136" i="2"/>
  <c r="BE117" i="2"/>
  <c r="BE120" i="2"/>
  <c r="BE133" i="2"/>
  <c r="F112" i="2"/>
  <c r="BE122" i="2"/>
  <c r="BE126" i="2"/>
  <c r="BE130" i="2"/>
  <c r="E85" i="2"/>
  <c r="F92" i="2"/>
  <c r="BE124" i="2"/>
  <c r="BE132" i="2"/>
  <c r="J89" i="2"/>
  <c r="BE119" i="2"/>
  <c r="BE127" i="2"/>
  <c r="BE128" i="2"/>
  <c r="BE131" i="2"/>
  <c r="BE135" i="2"/>
  <c r="BE123" i="2"/>
  <c r="BE137" i="2"/>
  <c r="BE138" i="2"/>
  <c r="BB95" i="1"/>
  <c r="BB94" i="1" s="1"/>
  <c r="AX94" i="1" s="1"/>
  <c r="F37" i="2"/>
  <c r="BD95" i="1" s="1"/>
  <c r="BD94" i="1" s="1"/>
  <c r="W33" i="1" s="1"/>
  <c r="AU94" i="1"/>
  <c r="F36" i="2"/>
  <c r="BC95" i="1" s="1"/>
  <c r="BC94" i="1" s="1"/>
  <c r="W32" i="1" s="1"/>
  <c r="F34" i="2"/>
  <c r="BA95" i="1"/>
  <c r="BA94" i="1"/>
  <c r="W30" i="1"/>
  <c r="J34" i="2"/>
  <c r="AW95" i="1" s="1"/>
  <c r="J30" i="2" l="1"/>
  <c r="AG95" i="1"/>
  <c r="AG94" i="1" s="1"/>
  <c r="AK26" i="1" s="1"/>
  <c r="AY94" i="1"/>
  <c r="W31" i="1"/>
  <c r="AW94" i="1"/>
  <c r="AK30" i="1" s="1"/>
  <c r="F33" i="2"/>
  <c r="AZ95" i="1" s="1"/>
  <c r="AZ94" i="1" s="1"/>
  <c r="W29" i="1" s="1"/>
  <c r="J33" i="2"/>
  <c r="AV95" i="1" s="1"/>
  <c r="AT95" i="1" s="1"/>
  <c r="AN95" i="1" s="1"/>
  <c r="J39" i="2" l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<sst xmlns="http://schemas.openxmlformats.org/spreadsheetml/2006/main" count="545" uniqueCount="178">
  <si>
    <t>Export Komplet</t>
  </si>
  <si>
    <t/>
  </si>
  <si>
    <t>2.0</t>
  </si>
  <si>
    <t>ZAMOK</t>
  </si>
  <si>
    <t>False</t>
  </si>
  <si>
    <t>{40880875-9003-4c0f-b4ea-0eb7e97be8bb}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</si>
  <si>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</si>
  <si>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</si>
  <si>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</si>
  <si>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</si>
  <si>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</si>
  <si>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</si>
  <si>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</si>
  <si>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</si>
  <si>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</si>
  <si>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</si>
  <si>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</si>
  <si>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Javornická 1890/18, 516 01 Rychnov nad Kněžnou (byt pro 5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</si>
  <si>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</si>
  <si>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</si>
  <si>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</si>
  <si>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</si>
  <si>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</si>
  <si>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</si>
  <si>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</si>
  <si>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</si>
  <si>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</si>
  <si>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</si>
  <si>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</si>
  <si>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</si>
  <si>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</si>
  <si>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</si>
  <si>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</si>
  <si>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</si>
  <si>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</si>
  <si>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</si>
  <si>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</si>
  <si>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</si>
  <si>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</si>
  <si>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</si>
  <si>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</si>
  <si>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</si>
  <si>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</si>
  <si>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</si>
  <si>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</si>
  <si>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</si>
  <si>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</si>
  <si>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</si>
  <si>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</si>
  <si>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</si>
  <si>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</si>
  <si>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</si>
  <si>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</si>
  <si>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</si>
  <si>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</si>
  <si>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</si>
  <si>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</si>
  <si>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</si>
  <si>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</si>
  <si>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</si>
  <si>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</si>
  <si>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</si>
  <si>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</si>
  <si>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</si>
  <si>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</si>
  <si>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</si>
  <si>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</si>
  <si>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</si>
  <si>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</si>
  <si>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</si>
  <si>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</si>
  <si>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</si>
  <si>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</si>
  <si>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</si>
  <si>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</si>
  <si>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</si>
  <si>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</si>
  <si>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</si>
  <si>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</si>
  <si>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Kusovník interiérového vybavení</t>
  </si>
  <si>
    <t>STA</t>
  </si>
  <si>
    <t>{4d72eae1-3395-4f42-a487-162bcd6d4020}</t>
  </si>
  <si>
    <t>2</t>
  </si>
  <si>
    <t>KRYCÍ LIST SOUPISU PRACÍ</t>
  </si>
  <si>
    <t>Objekt:</t>
  </si>
  <si>
    <t>1 - Kusovník interiérového vybavení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</si>
  <si>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</si>
  <si>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</si>
  <si>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</si>
  <si>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</si>
  <si>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</si>
  <si>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</si>
  <si>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</si>
  <si>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</si>
  <si>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</si>
  <si>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</si>
  <si>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</si>
  <si>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</si>
  <si>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</si>
  <si>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</si>
  <si>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</si>
  <si>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</si>
  <si>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</si>
  <si>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</si>
  <si>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</si>
  <si>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SS5</t>
  </si>
  <si>
    <t>SEDACÍ ROHOVÁ SOUPRAVA ROZKLÁDACÍ S ÚLOŽNÝM PROSTOREM</t>
  </si>
  <si>
    <t>4</t>
  </si>
  <si>
    <t>ROZPOCET</t>
  </si>
  <si>
    <t>KR2</t>
  </si>
  <si>
    <t>KŘESLO ROZKLÁDACÍ</t>
  </si>
  <si>
    <t>3</t>
  </si>
  <si>
    <t>SD8</t>
  </si>
  <si>
    <t>SKŘÍŇKA POD TELEVIZI - tolerance rozměru ± 5%</t>
  </si>
  <si>
    <t>8</t>
  </si>
  <si>
    <t>JS5</t>
  </si>
  <si>
    <t>JÍDELNÍ STŮL - tolerance rozměru ± 5%</t>
  </si>
  <si>
    <t>10</t>
  </si>
  <si>
    <t>5</t>
  </si>
  <si>
    <t>JZ5</t>
  </si>
  <si>
    <t>JÍDELNÍ ŽIDLE</t>
  </si>
  <si>
    <t>6</t>
  </si>
  <si>
    <t>POS2</t>
  </si>
  <si>
    <t>POSTEL S ÚLOŽNÝM PROSTOREM - tolerance rozměru ± 5%</t>
  </si>
  <si>
    <t>14</t>
  </si>
  <si>
    <t>7</t>
  </si>
  <si>
    <t>NS1</t>
  </si>
  <si>
    <t>NOČNÍ STOLEK - tolerance rozměru ± 5%</t>
  </si>
  <si>
    <t>16</t>
  </si>
  <si>
    <t>PS2</t>
  </si>
  <si>
    <t>PSACÍ STŮL - tolerance rozměru ± 5%</t>
  </si>
  <si>
    <t>18</t>
  </si>
  <si>
    <t>9</t>
  </si>
  <si>
    <t>KT1</t>
  </si>
  <si>
    <t>KONTEJNER POJÍZDNÝ - tolerance rozměru ± 5%</t>
  </si>
  <si>
    <t>20</t>
  </si>
  <si>
    <t>PZ2</t>
  </si>
  <si>
    <t>STUDENTSKÁ - PRACOVNÍ ŽIDLE</t>
  </si>
  <si>
    <t>22</t>
  </si>
  <si>
    <t>11</t>
  </si>
  <si>
    <t>ZP5</t>
  </si>
  <si>
    <t>ZÁVĚSNÁ POLICE NA ZEĎ - tolerance rozměru ± 5%</t>
  </si>
  <si>
    <t>24</t>
  </si>
  <si>
    <t>SD9</t>
  </si>
  <si>
    <t>SKŘÍŇKA UZAVŘENÁ POSUVNÝMI DVÍŘKY POJÍZDNÁ - tolerance rozměru ± 5%</t>
  </si>
  <si>
    <t>26</t>
  </si>
  <si>
    <t>13</t>
  </si>
  <si>
    <t>VS15</t>
  </si>
  <si>
    <t>VESTAVĚNÁ SKŘÍŇ S POSUVNÝMI DVEŘMI - POKOJ 1</t>
  </si>
  <si>
    <t>28</t>
  </si>
  <si>
    <t>VS16</t>
  </si>
  <si>
    <t>VESTAVĚNÁ SKŘÍŇ S POSUVNÝMI DVEŘMI - POKOJ 2</t>
  </si>
  <si>
    <t>30</t>
  </si>
  <si>
    <t>15</t>
  </si>
  <si>
    <t>VS17</t>
  </si>
  <si>
    <t>VESTAVĚNÁ SKŘÍŇ S POSUVNÝMI DVEŘMI - POKOJ 3</t>
  </si>
  <si>
    <t>32</t>
  </si>
  <si>
    <t>VS18</t>
  </si>
  <si>
    <t>VESTAVĚNÁ SKŘÍŇ S POSUVNÝMI DVEŘMI - ZÁDVEŘÍ</t>
  </si>
  <si>
    <t>34</t>
  </si>
  <si>
    <t>17</t>
  </si>
  <si>
    <t>VS19</t>
  </si>
  <si>
    <t>VESTAVĚNÁ SKŘÍŇ S POSUVNÝMI DVEŘMI - CHODBA</t>
  </si>
  <si>
    <t>36</t>
  </si>
  <si>
    <t>SD10</t>
  </si>
  <si>
    <t>SKŘÍŃKA ZÁVĚSNÁ KOUPELNOVÁ SE ZRCADLEM A OSVĚTLENÍM</t>
  </si>
  <si>
    <t>38</t>
  </si>
  <si>
    <t>19</t>
  </si>
  <si>
    <t>VZ1</t>
  </si>
  <si>
    <t>Venkovní žaluzie</t>
  </si>
  <si>
    <t>42</t>
  </si>
  <si>
    <t>VZ2</t>
  </si>
  <si>
    <t>44</t>
  </si>
  <si>
    <t>VZ3</t>
  </si>
  <si>
    <t>46</t>
  </si>
  <si>
    <t>KL1</t>
  </si>
  <si>
    <t>Dodávka a montáž kuchyňské linky včetně spotřebičů, ostatní související práce.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</si>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</sst>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5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>Javornická 1890/18, 516 01 Rychnov nad Kněžnou (byt pro 5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'1 - Kusovník interiérovéh...'!J30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'1 - Kusovník interiérovéh...'!P116</f>
        <v>0</v>
      </c>
      <c r="AV95" s="94">
        <f>'1 - Kusovník interiérovéh...'!J33</f>
        <v>0</v>
      </c>
      <c r="AW95" s="94">
        <f>'1 - Kusovník interiérovéh...'!J34</f>
        <v>0</v>
      </c>
      <c r="AX95" s="94">
        <f>'1 - Kusovník interiérovéh...'!J35</f>
        <v>0</v>
      </c>
      <c r="AY95" s="94">
        <f>'1 - Kusovník interiérovéh...'!J36</f>
        <v>0</v>
      </c>
      <c r="AZ95" s="94">
        <f>'1 - Kusovník interiérovéh...'!F33</f>
        <v>0</v>
      </c>
      <c r="BA95" s="94">
        <f>'1 - Kusovník interiérovéh...'!F34</f>
        <v>0</v>
      </c>
      <c r="BB95" s="94">
        <f>'1 - Kusovník interiérovéh...'!F35</f>
        <v>0</v>
      </c>
      <c r="BC95" s="94">
        <f>'1 - Kusovník interiérovéh...'!F36</f>
        <v>0</v>
      </c>
      <c r="BD95" s="96">
        <f>'1 - Kusovník interiérovéh...'!F37</f>
        <v>0</v>
      </c>
      <c r="BT95" s="97" t="s">
        <v>78</v>
      </c>
      <c r="BV95" s="97" t="s">
        <v>75</v>
      </c>
      <c r="BW95" s="97" t="s">
        <v>81</v>
      </c>
      <c r="BX95" s="97" t="s">
        <v>5</v>
      </c>
      <c r="CL95" s="97" t="s">
        <v>1</v>
      </c>
      <c r="CM95" s="97" t="s">
        <v>82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3ABY4Dc70pciKrOdQu5nIJGZHJE/gAEZlx/K6jOASflaSlswCKzrQ/S70aOey6XBJ86ueRIjWfY4yQHmpF8TLw==" saltValue="/0K/2hkV2xcVkTgZZPjNi8Asj3WyDtvcl6EV1egUicvuG+S9xcxZDe4Bq0s+rS0wBQ4E3GH3Mp607H4FXBSgg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usovník interiérové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9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81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82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26.25" hidden="1" customHeight="1">
      <c r="B7" s="14"/>
      <c r="E7" s="209" t="str">
        <f>'Rekapitulace stavby'!K6</f>
        <v>Javornická 1890/18, 516 01 Rychnov nad Kněžnou (byt pro 5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ROUND((SUM(BE116:BE138)),  2)</f>
        <v>0</v>
      </c>
      <c r="G33" s="28"/>
      <c r="H33" s="28"/>
      <c r="I33" s="114">
        <v>0.21</v>
      </c>
      <c r="J33" s="113">
        <f>ROUND(((SUM(BE116:BE138))*I33),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ROUND((SUM(BF116:BF138)),  2)</f>
        <v>0</v>
      </c>
      <c r="G34" s="28"/>
      <c r="H34" s="28"/>
      <c r="I34" s="114">
        <v>0.12</v>
      </c>
      <c r="J34" s="113">
        <f>ROUND(((SUM(BF116:BF138))*I34),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ROUND((SUM(BG116:BG138)),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ROUND((SUM(BH116:BH138)),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ROUND((SUM(BI116:BI138)),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hidden="1" customHeight="1">
      <c r="A85" s="28"/>
      <c r="B85" s="29"/>
      <c r="C85" s="30"/>
      <c r="D85" s="30"/>
      <c r="E85" s="216" t="str">
        <f>E7</f>
        <v>Javornická 1890/18, 516 01 Rychnov nad Kněžnou (byt pro 5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1 - Kusovník interiérového vybavení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6.25" customHeight="1">
      <c r="A106" s="28"/>
      <c r="B106" s="29"/>
      <c r="C106" s="30"/>
      <c r="D106" s="30"/>
      <c r="E106" s="216" t="str">
        <f>E7</f>
        <v>Javornická 1890/18, 516 01 Rychnov nad Kněžnou (byt pro 5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1 - Kusovník interiérového vybavení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SUM(P117:P138)</f>
        <v>0</v>
      </c>
      <c r="Q116" s="73"/>
      <c r="R116" s="146">
        <f>SUM(R117:R138)</f>
        <v>0</v>
      </c>
      <c r="S116" s="73"/>
      <c r="T116" s="147">
        <f>SUM(T117:T138)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SUM(BK117:BK138)</f>
        <v>0</v>
      </c>
    </row>
    <row r="117" spans="1:65" s="2" customFormat="1" ht="24.15" customHeight="1">
      <c r="A117" s="28"/>
      <c r="B117" s="29"/>
      <c r="C117" s="149" t="s">
        <v>78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1</v>
      </c>
      <c r="I117" s="154"/>
      <c r="J117" s="155">
        <f t="shared" ref="J117:J138" si="0"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 t="shared" ref="P117:P138" si="1">O117*H117</f>
        <v>0</v>
      </c>
      <c r="Q117" s="159">
        <v>0</v>
      </c>
      <c r="R117" s="159">
        <f t="shared" ref="R117:R138" si="2">Q117*H117</f>
        <v>0</v>
      </c>
      <c r="S117" s="159">
        <v>0</v>
      </c>
      <c r="T117" s="160">
        <f t="shared" ref="T117:T138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 t="shared" ref="BE117:BE138" si="4">IF(N117="základní",J117,0)</f>
        <v>0</v>
      </c>
      <c r="BF117" s="162">
        <f t="shared" ref="BF117:BF138" si="5">IF(N117="snížená",J117,0)</f>
        <v>0</v>
      </c>
      <c r="BG117" s="162">
        <f t="shared" ref="BG117:BG138" si="6">IF(N117="zákl. přenesená",J117,0)</f>
        <v>0</v>
      </c>
      <c r="BH117" s="162">
        <f t="shared" ref="BH117:BH138" si="7">IF(N117="sníž. přenesená",J117,0)</f>
        <v>0</v>
      </c>
      <c r="BI117" s="162">
        <f t="shared" ref="BI117:BI138" si="8">IF(N117="nulová",J117,0)</f>
        <v>0</v>
      </c>
      <c r="BJ117" s="11" t="s">
        <v>78</v>
      </c>
      <c r="BK117" s="162">
        <f t="shared" ref="BK117:BK138" si="9">ROUND(I117*H117,2)</f>
        <v>0</v>
      </c>
      <c r="BL117" s="11" t="s">
        <v>107</v>
      </c>
      <c r="BM117" s="161" t="s">
        <v>82</v>
      </c>
    </row>
    <row r="118" spans="1:65" s="2" customFormat="1" ht="16.5" customHeight="1">
      <c r="A118" s="28"/>
      <c r="B118" s="29"/>
      <c r="C118" s="149" t="s">
        <v>82</v>
      </c>
      <c r="D118" s="149" t="s">
        <v>104</v>
      </c>
      <c r="E118" s="150" t="s">
        <v>109</v>
      </c>
      <c r="F118" s="151" t="s">
        <v>110</v>
      </c>
      <c r="G118" s="152" t="s">
        <v>1</v>
      </c>
      <c r="H118" s="153">
        <v>2</v>
      </c>
      <c r="I118" s="154"/>
      <c r="J118" s="155">
        <f t="shared" si="0"/>
        <v>0</v>
      </c>
      <c r="K118" s="156"/>
      <c r="L118" s="33"/>
      <c r="M118" s="157" t="s">
        <v>1</v>
      </c>
      <c r="N118" s="158" t="s">
        <v>38</v>
      </c>
      <c r="O118" s="65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1" t="s">
        <v>78</v>
      </c>
      <c r="BK118" s="162">
        <f t="shared" si="9"/>
        <v>0</v>
      </c>
      <c r="BL118" s="11" t="s">
        <v>107</v>
      </c>
      <c r="BM118" s="161" t="s">
        <v>107</v>
      </c>
    </row>
    <row r="119" spans="1:65" s="2" customFormat="1" ht="21.75" customHeight="1">
      <c r="A119" s="28"/>
      <c r="B119" s="29"/>
      <c r="C119" s="149" t="s">
        <v>111</v>
      </c>
      <c r="D119" s="149" t="s">
        <v>104</v>
      </c>
      <c r="E119" s="150" t="s">
        <v>112</v>
      </c>
      <c r="F119" s="151" t="s">
        <v>113</v>
      </c>
      <c r="G119" s="152" t="s">
        <v>1</v>
      </c>
      <c r="H119" s="153">
        <v>1</v>
      </c>
      <c r="I119" s="154"/>
      <c r="J119" s="155">
        <f t="shared" si="0"/>
        <v>0</v>
      </c>
      <c r="K119" s="156"/>
      <c r="L119" s="33"/>
      <c r="M119" s="157" t="s">
        <v>1</v>
      </c>
      <c r="N119" s="158" t="s">
        <v>38</v>
      </c>
      <c r="O119" s="65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1" t="s">
        <v>78</v>
      </c>
      <c r="BK119" s="162">
        <f t="shared" si="9"/>
        <v>0</v>
      </c>
      <c r="BL119" s="11" t="s">
        <v>107</v>
      </c>
      <c r="BM119" s="161" t="s">
        <v>114</v>
      </c>
    </row>
    <row r="120" spans="1:65" s="2" customFormat="1" ht="16.5" customHeight="1">
      <c r="A120" s="28"/>
      <c r="B120" s="29"/>
      <c r="C120" s="149" t="s">
        <v>107</v>
      </c>
      <c r="D120" s="149" t="s">
        <v>104</v>
      </c>
      <c r="E120" s="150" t="s">
        <v>115</v>
      </c>
      <c r="F120" s="151" t="s">
        <v>116</v>
      </c>
      <c r="G120" s="152" t="s">
        <v>1</v>
      </c>
      <c r="H120" s="153">
        <v>1</v>
      </c>
      <c r="I120" s="154"/>
      <c r="J120" s="155">
        <f t="shared" si="0"/>
        <v>0</v>
      </c>
      <c r="K120" s="156"/>
      <c r="L120" s="33"/>
      <c r="M120" s="157" t="s">
        <v>1</v>
      </c>
      <c r="N120" s="158" t="s">
        <v>38</v>
      </c>
      <c r="O120" s="65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1" t="s">
        <v>78</v>
      </c>
      <c r="BK120" s="162">
        <f t="shared" si="9"/>
        <v>0</v>
      </c>
      <c r="BL120" s="11" t="s">
        <v>107</v>
      </c>
      <c r="BM120" s="161" t="s">
        <v>117</v>
      </c>
    </row>
    <row r="121" spans="1:65" s="2" customFormat="1" ht="16.5" customHeight="1">
      <c r="A121" s="28"/>
      <c r="B121" s="29"/>
      <c r="C121" s="149" t="s">
        <v>118</v>
      </c>
      <c r="D121" s="149" t="s">
        <v>104</v>
      </c>
      <c r="E121" s="150" t="s">
        <v>119</v>
      </c>
      <c r="F121" s="151" t="s">
        <v>120</v>
      </c>
      <c r="G121" s="152" t="s">
        <v>1</v>
      </c>
      <c r="H121" s="153">
        <v>8</v>
      </c>
      <c r="I121" s="154"/>
      <c r="J121" s="155">
        <f t="shared" si="0"/>
        <v>0</v>
      </c>
      <c r="K121" s="156"/>
      <c r="L121" s="33"/>
      <c r="M121" s="157" t="s">
        <v>1</v>
      </c>
      <c r="N121" s="158" t="s">
        <v>38</v>
      </c>
      <c r="O121" s="65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1" t="s">
        <v>107</v>
      </c>
      <c r="AT121" s="161" t="s">
        <v>104</v>
      </c>
      <c r="AU121" s="161" t="s">
        <v>73</v>
      </c>
      <c r="AY121" s="11" t="s">
        <v>108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1" t="s">
        <v>78</v>
      </c>
      <c r="BK121" s="162">
        <f t="shared" si="9"/>
        <v>0</v>
      </c>
      <c r="BL121" s="11" t="s">
        <v>107</v>
      </c>
      <c r="BM121" s="161" t="s">
        <v>8</v>
      </c>
    </row>
    <row r="122" spans="1:65" s="2" customFormat="1" ht="24.15" customHeight="1">
      <c r="A122" s="28"/>
      <c r="B122" s="29"/>
      <c r="C122" s="149" t="s">
        <v>121</v>
      </c>
      <c r="D122" s="149" t="s">
        <v>104</v>
      </c>
      <c r="E122" s="150" t="s">
        <v>122</v>
      </c>
      <c r="F122" s="151" t="s">
        <v>123</v>
      </c>
      <c r="G122" s="152" t="s">
        <v>1</v>
      </c>
      <c r="H122" s="153">
        <v>5</v>
      </c>
      <c r="I122" s="154"/>
      <c r="J122" s="155">
        <f t="shared" si="0"/>
        <v>0</v>
      </c>
      <c r="K122" s="156"/>
      <c r="L122" s="33"/>
      <c r="M122" s="157" t="s">
        <v>1</v>
      </c>
      <c r="N122" s="158" t="s">
        <v>38</v>
      </c>
      <c r="O122" s="65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1" t="s">
        <v>107</v>
      </c>
      <c r="AT122" s="161" t="s">
        <v>104</v>
      </c>
      <c r="AU122" s="161" t="s">
        <v>73</v>
      </c>
      <c r="AY122" s="11" t="s">
        <v>108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1" t="s">
        <v>78</v>
      </c>
      <c r="BK122" s="162">
        <f t="shared" si="9"/>
        <v>0</v>
      </c>
      <c r="BL122" s="11" t="s">
        <v>107</v>
      </c>
      <c r="BM122" s="161" t="s">
        <v>124</v>
      </c>
    </row>
    <row r="123" spans="1:65" s="2" customFormat="1" ht="16.5" customHeight="1">
      <c r="A123" s="28"/>
      <c r="B123" s="29"/>
      <c r="C123" s="149" t="s">
        <v>125</v>
      </c>
      <c r="D123" s="149" t="s">
        <v>104</v>
      </c>
      <c r="E123" s="150" t="s">
        <v>126</v>
      </c>
      <c r="F123" s="151" t="s">
        <v>127</v>
      </c>
      <c r="G123" s="152" t="s">
        <v>1</v>
      </c>
      <c r="H123" s="153">
        <v>5</v>
      </c>
      <c r="I123" s="154"/>
      <c r="J123" s="155">
        <f t="shared" si="0"/>
        <v>0</v>
      </c>
      <c r="K123" s="156"/>
      <c r="L123" s="33"/>
      <c r="M123" s="157" t="s">
        <v>1</v>
      </c>
      <c r="N123" s="158" t="s">
        <v>38</v>
      </c>
      <c r="O123" s="65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1" t="s">
        <v>107</v>
      </c>
      <c r="AT123" s="161" t="s">
        <v>104</v>
      </c>
      <c r="AU123" s="161" t="s">
        <v>73</v>
      </c>
      <c r="AY123" s="11" t="s">
        <v>108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1" t="s">
        <v>78</v>
      </c>
      <c r="BK123" s="162">
        <f t="shared" si="9"/>
        <v>0</v>
      </c>
      <c r="BL123" s="11" t="s">
        <v>107</v>
      </c>
      <c r="BM123" s="161" t="s">
        <v>128</v>
      </c>
    </row>
    <row r="124" spans="1:65" s="2" customFormat="1" ht="16.5" customHeight="1">
      <c r="A124" s="28"/>
      <c r="B124" s="29"/>
      <c r="C124" s="149" t="s">
        <v>114</v>
      </c>
      <c r="D124" s="149" t="s">
        <v>104</v>
      </c>
      <c r="E124" s="150" t="s">
        <v>129</v>
      </c>
      <c r="F124" s="151" t="s">
        <v>130</v>
      </c>
      <c r="G124" s="152" t="s">
        <v>1</v>
      </c>
      <c r="H124" s="153">
        <v>4</v>
      </c>
      <c r="I124" s="154"/>
      <c r="J124" s="155">
        <f t="shared" si="0"/>
        <v>0</v>
      </c>
      <c r="K124" s="156"/>
      <c r="L124" s="33"/>
      <c r="M124" s="157" t="s">
        <v>1</v>
      </c>
      <c r="N124" s="158" t="s">
        <v>38</v>
      </c>
      <c r="O124" s="65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1" t="s">
        <v>107</v>
      </c>
      <c r="AT124" s="161" t="s">
        <v>104</v>
      </c>
      <c r="AU124" s="161" t="s">
        <v>73</v>
      </c>
      <c r="AY124" s="11" t="s">
        <v>108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1" t="s">
        <v>78</v>
      </c>
      <c r="BK124" s="162">
        <f t="shared" si="9"/>
        <v>0</v>
      </c>
      <c r="BL124" s="11" t="s">
        <v>107</v>
      </c>
      <c r="BM124" s="161" t="s">
        <v>131</v>
      </c>
    </row>
    <row r="125" spans="1:65" s="2" customFormat="1" ht="21.75" customHeight="1">
      <c r="A125" s="28"/>
      <c r="B125" s="29"/>
      <c r="C125" s="149" t="s">
        <v>132</v>
      </c>
      <c r="D125" s="149" t="s">
        <v>104</v>
      </c>
      <c r="E125" s="150" t="s">
        <v>133</v>
      </c>
      <c r="F125" s="151" t="s">
        <v>134</v>
      </c>
      <c r="G125" s="152" t="s">
        <v>1</v>
      </c>
      <c r="H125" s="153">
        <v>5</v>
      </c>
      <c r="I125" s="154"/>
      <c r="J125" s="155">
        <f t="shared" si="0"/>
        <v>0</v>
      </c>
      <c r="K125" s="156"/>
      <c r="L125" s="33"/>
      <c r="M125" s="157" t="s">
        <v>1</v>
      </c>
      <c r="N125" s="158" t="s">
        <v>38</v>
      </c>
      <c r="O125" s="65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1" t="s">
        <v>107</v>
      </c>
      <c r="AT125" s="161" t="s">
        <v>104</v>
      </c>
      <c r="AU125" s="161" t="s">
        <v>73</v>
      </c>
      <c r="AY125" s="11" t="s">
        <v>108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1" t="s">
        <v>78</v>
      </c>
      <c r="BK125" s="162">
        <f t="shared" si="9"/>
        <v>0</v>
      </c>
      <c r="BL125" s="11" t="s">
        <v>107</v>
      </c>
      <c r="BM125" s="161" t="s">
        <v>135</v>
      </c>
    </row>
    <row r="126" spans="1:65" s="2" customFormat="1" ht="16.5" customHeight="1">
      <c r="A126" s="28"/>
      <c r="B126" s="29"/>
      <c r="C126" s="149" t="s">
        <v>117</v>
      </c>
      <c r="D126" s="149" t="s">
        <v>104</v>
      </c>
      <c r="E126" s="150" t="s">
        <v>136</v>
      </c>
      <c r="F126" s="151" t="s">
        <v>137</v>
      </c>
      <c r="G126" s="152" t="s">
        <v>1</v>
      </c>
      <c r="H126" s="153">
        <v>5</v>
      </c>
      <c r="I126" s="154"/>
      <c r="J126" s="155">
        <f t="shared" si="0"/>
        <v>0</v>
      </c>
      <c r="K126" s="156"/>
      <c r="L126" s="33"/>
      <c r="M126" s="157" t="s">
        <v>1</v>
      </c>
      <c r="N126" s="158" t="s">
        <v>38</v>
      </c>
      <c r="O126" s="65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1" t="s">
        <v>107</v>
      </c>
      <c r="AT126" s="161" t="s">
        <v>104</v>
      </c>
      <c r="AU126" s="161" t="s">
        <v>73</v>
      </c>
      <c r="AY126" s="11" t="s">
        <v>108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1" t="s">
        <v>78</v>
      </c>
      <c r="BK126" s="162">
        <f t="shared" si="9"/>
        <v>0</v>
      </c>
      <c r="BL126" s="11" t="s">
        <v>107</v>
      </c>
      <c r="BM126" s="161" t="s">
        <v>138</v>
      </c>
    </row>
    <row r="127" spans="1:65" s="2" customFormat="1" ht="21.75" customHeight="1">
      <c r="A127" s="28"/>
      <c r="B127" s="29"/>
      <c r="C127" s="149" t="s">
        <v>139</v>
      </c>
      <c r="D127" s="149" t="s">
        <v>104</v>
      </c>
      <c r="E127" s="150" t="s">
        <v>140</v>
      </c>
      <c r="F127" s="151" t="s">
        <v>141</v>
      </c>
      <c r="G127" s="152" t="s">
        <v>1</v>
      </c>
      <c r="H127" s="153">
        <v>6</v>
      </c>
      <c r="I127" s="154"/>
      <c r="J127" s="155">
        <f t="shared" si="0"/>
        <v>0</v>
      </c>
      <c r="K127" s="156"/>
      <c r="L127" s="33"/>
      <c r="M127" s="157" t="s">
        <v>1</v>
      </c>
      <c r="N127" s="158" t="s">
        <v>38</v>
      </c>
      <c r="O127" s="65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1" t="s">
        <v>107</v>
      </c>
      <c r="AT127" s="161" t="s">
        <v>104</v>
      </c>
      <c r="AU127" s="161" t="s">
        <v>73</v>
      </c>
      <c r="AY127" s="11" t="s">
        <v>108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1" t="s">
        <v>78</v>
      </c>
      <c r="BK127" s="162">
        <f t="shared" si="9"/>
        <v>0</v>
      </c>
      <c r="BL127" s="11" t="s">
        <v>107</v>
      </c>
      <c r="BM127" s="161" t="s">
        <v>142</v>
      </c>
    </row>
    <row r="128" spans="1:65" s="2" customFormat="1" ht="24.15" customHeight="1">
      <c r="A128" s="28"/>
      <c r="B128" s="29"/>
      <c r="C128" s="149" t="s">
        <v>8</v>
      </c>
      <c r="D128" s="149" t="s">
        <v>104</v>
      </c>
      <c r="E128" s="150" t="s">
        <v>143</v>
      </c>
      <c r="F128" s="151" t="s">
        <v>144</v>
      </c>
      <c r="G128" s="152" t="s">
        <v>1</v>
      </c>
      <c r="H128" s="153">
        <v>1</v>
      </c>
      <c r="I128" s="154"/>
      <c r="J128" s="155">
        <f t="shared" si="0"/>
        <v>0</v>
      </c>
      <c r="K128" s="156"/>
      <c r="L128" s="33"/>
      <c r="M128" s="157" t="s">
        <v>1</v>
      </c>
      <c r="N128" s="158" t="s">
        <v>38</v>
      </c>
      <c r="O128" s="65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107</v>
      </c>
      <c r="AT128" s="161" t="s">
        <v>104</v>
      </c>
      <c r="AU128" s="161" t="s">
        <v>73</v>
      </c>
      <c r="AY128" s="11" t="s">
        <v>108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1" t="s">
        <v>78</v>
      </c>
      <c r="BK128" s="162">
        <f t="shared" si="9"/>
        <v>0</v>
      </c>
      <c r="BL128" s="11" t="s">
        <v>107</v>
      </c>
      <c r="BM128" s="161" t="s">
        <v>145</v>
      </c>
    </row>
    <row r="129" spans="1:65" s="2" customFormat="1" ht="24.15" customHeight="1">
      <c r="A129" s="28"/>
      <c r="B129" s="29"/>
      <c r="C129" s="149" t="s">
        <v>146</v>
      </c>
      <c r="D129" s="149" t="s">
        <v>104</v>
      </c>
      <c r="E129" s="150" t="s">
        <v>147</v>
      </c>
      <c r="F129" s="151" t="s">
        <v>148</v>
      </c>
      <c r="G129" s="152" t="s">
        <v>1</v>
      </c>
      <c r="H129" s="153">
        <v>1</v>
      </c>
      <c r="I129" s="154"/>
      <c r="J129" s="155">
        <f t="shared" si="0"/>
        <v>0</v>
      </c>
      <c r="K129" s="156"/>
      <c r="L129" s="33"/>
      <c r="M129" s="157" t="s">
        <v>1</v>
      </c>
      <c r="N129" s="158" t="s">
        <v>38</v>
      </c>
      <c r="O129" s="65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107</v>
      </c>
      <c r="AT129" s="161" t="s">
        <v>104</v>
      </c>
      <c r="AU129" s="161" t="s">
        <v>73</v>
      </c>
      <c r="AY129" s="11" t="s">
        <v>108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1" t="s">
        <v>78</v>
      </c>
      <c r="BK129" s="162">
        <f t="shared" si="9"/>
        <v>0</v>
      </c>
      <c r="BL129" s="11" t="s">
        <v>107</v>
      </c>
      <c r="BM129" s="161" t="s">
        <v>149</v>
      </c>
    </row>
    <row r="130" spans="1:65" s="2" customFormat="1" ht="24.15" customHeight="1">
      <c r="A130" s="28"/>
      <c r="B130" s="29"/>
      <c r="C130" s="149" t="s">
        <v>124</v>
      </c>
      <c r="D130" s="149" t="s">
        <v>104</v>
      </c>
      <c r="E130" s="150" t="s">
        <v>150</v>
      </c>
      <c r="F130" s="151" t="s">
        <v>151</v>
      </c>
      <c r="G130" s="152" t="s">
        <v>1</v>
      </c>
      <c r="H130" s="153">
        <v>1</v>
      </c>
      <c r="I130" s="154"/>
      <c r="J130" s="155">
        <f t="shared" si="0"/>
        <v>0</v>
      </c>
      <c r="K130" s="156"/>
      <c r="L130" s="33"/>
      <c r="M130" s="157" t="s">
        <v>1</v>
      </c>
      <c r="N130" s="158" t="s">
        <v>38</v>
      </c>
      <c r="O130" s="65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107</v>
      </c>
      <c r="AT130" s="161" t="s">
        <v>104</v>
      </c>
      <c r="AU130" s="161" t="s">
        <v>73</v>
      </c>
      <c r="AY130" s="11" t="s">
        <v>108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1" t="s">
        <v>78</v>
      </c>
      <c r="BK130" s="162">
        <f t="shared" si="9"/>
        <v>0</v>
      </c>
      <c r="BL130" s="11" t="s">
        <v>107</v>
      </c>
      <c r="BM130" s="161" t="s">
        <v>152</v>
      </c>
    </row>
    <row r="131" spans="1:65" s="2" customFormat="1" ht="24.15" customHeight="1">
      <c r="A131" s="28"/>
      <c r="B131" s="29"/>
      <c r="C131" s="149" t="s">
        <v>153</v>
      </c>
      <c r="D131" s="149" t="s">
        <v>104</v>
      </c>
      <c r="E131" s="150" t="s">
        <v>154</v>
      </c>
      <c r="F131" s="151" t="s">
        <v>155</v>
      </c>
      <c r="G131" s="152" t="s">
        <v>1</v>
      </c>
      <c r="H131" s="153">
        <v>1</v>
      </c>
      <c r="I131" s="154"/>
      <c r="J131" s="155">
        <f t="shared" si="0"/>
        <v>0</v>
      </c>
      <c r="K131" s="156"/>
      <c r="L131" s="33"/>
      <c r="M131" s="157" t="s">
        <v>1</v>
      </c>
      <c r="N131" s="158" t="s">
        <v>38</v>
      </c>
      <c r="O131" s="65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107</v>
      </c>
      <c r="AT131" s="161" t="s">
        <v>104</v>
      </c>
      <c r="AU131" s="161" t="s">
        <v>73</v>
      </c>
      <c r="AY131" s="11" t="s">
        <v>108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1" t="s">
        <v>78</v>
      </c>
      <c r="BK131" s="162">
        <f t="shared" si="9"/>
        <v>0</v>
      </c>
      <c r="BL131" s="11" t="s">
        <v>107</v>
      </c>
      <c r="BM131" s="161" t="s">
        <v>156</v>
      </c>
    </row>
    <row r="132" spans="1:65" s="2" customFormat="1" ht="24.15" customHeight="1">
      <c r="A132" s="28"/>
      <c r="B132" s="29"/>
      <c r="C132" s="149" t="s">
        <v>128</v>
      </c>
      <c r="D132" s="149" t="s">
        <v>104</v>
      </c>
      <c r="E132" s="150" t="s">
        <v>157</v>
      </c>
      <c r="F132" s="151" t="s">
        <v>158</v>
      </c>
      <c r="G132" s="152" t="s">
        <v>1</v>
      </c>
      <c r="H132" s="153">
        <v>1</v>
      </c>
      <c r="I132" s="154"/>
      <c r="J132" s="155">
        <f t="shared" si="0"/>
        <v>0</v>
      </c>
      <c r="K132" s="156"/>
      <c r="L132" s="33"/>
      <c r="M132" s="157" t="s">
        <v>1</v>
      </c>
      <c r="N132" s="158" t="s">
        <v>38</v>
      </c>
      <c r="O132" s="65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107</v>
      </c>
      <c r="AT132" s="161" t="s">
        <v>104</v>
      </c>
      <c r="AU132" s="161" t="s">
        <v>73</v>
      </c>
      <c r="AY132" s="11" t="s">
        <v>108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1" t="s">
        <v>78</v>
      </c>
      <c r="BK132" s="162">
        <f t="shared" si="9"/>
        <v>0</v>
      </c>
      <c r="BL132" s="11" t="s">
        <v>107</v>
      </c>
      <c r="BM132" s="161" t="s">
        <v>159</v>
      </c>
    </row>
    <row r="133" spans="1:65" s="2" customFormat="1" ht="24.15" customHeight="1">
      <c r="A133" s="28"/>
      <c r="B133" s="29"/>
      <c r="C133" s="149" t="s">
        <v>160</v>
      </c>
      <c r="D133" s="149" t="s">
        <v>104</v>
      </c>
      <c r="E133" s="150" t="s">
        <v>161</v>
      </c>
      <c r="F133" s="151" t="s">
        <v>162</v>
      </c>
      <c r="G133" s="152" t="s">
        <v>1</v>
      </c>
      <c r="H133" s="153">
        <v>1</v>
      </c>
      <c r="I133" s="154"/>
      <c r="J133" s="155">
        <f t="shared" si="0"/>
        <v>0</v>
      </c>
      <c r="K133" s="156"/>
      <c r="L133" s="33"/>
      <c r="M133" s="157" t="s">
        <v>1</v>
      </c>
      <c r="N133" s="158" t="s">
        <v>38</v>
      </c>
      <c r="O133" s="65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107</v>
      </c>
      <c r="AT133" s="161" t="s">
        <v>104</v>
      </c>
      <c r="AU133" s="161" t="s">
        <v>73</v>
      </c>
      <c r="AY133" s="11" t="s">
        <v>108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1" t="s">
        <v>78</v>
      </c>
      <c r="BK133" s="162">
        <f t="shared" si="9"/>
        <v>0</v>
      </c>
      <c r="BL133" s="11" t="s">
        <v>107</v>
      </c>
      <c r="BM133" s="161" t="s">
        <v>163</v>
      </c>
    </row>
    <row r="134" spans="1:65" s="2" customFormat="1" ht="24.15" customHeight="1">
      <c r="A134" s="28"/>
      <c r="B134" s="29"/>
      <c r="C134" s="149" t="s">
        <v>131</v>
      </c>
      <c r="D134" s="149" t="s">
        <v>104</v>
      </c>
      <c r="E134" s="150" t="s">
        <v>164</v>
      </c>
      <c r="F134" s="151" t="s">
        <v>165</v>
      </c>
      <c r="G134" s="152" t="s">
        <v>1</v>
      </c>
      <c r="H134" s="153">
        <v>1</v>
      </c>
      <c r="I134" s="154"/>
      <c r="J134" s="155">
        <f t="shared" si="0"/>
        <v>0</v>
      </c>
      <c r="K134" s="156"/>
      <c r="L134" s="33"/>
      <c r="M134" s="157" t="s">
        <v>1</v>
      </c>
      <c r="N134" s="158" t="s">
        <v>38</v>
      </c>
      <c r="O134" s="65"/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107</v>
      </c>
      <c r="AT134" s="161" t="s">
        <v>104</v>
      </c>
      <c r="AU134" s="161" t="s">
        <v>73</v>
      </c>
      <c r="AY134" s="11" t="s">
        <v>108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1" t="s">
        <v>78</v>
      </c>
      <c r="BK134" s="162">
        <f t="shared" si="9"/>
        <v>0</v>
      </c>
      <c r="BL134" s="11" t="s">
        <v>107</v>
      </c>
      <c r="BM134" s="161" t="s">
        <v>166</v>
      </c>
    </row>
    <row r="135" spans="1:65" s="2" customFormat="1" ht="16.5" customHeight="1">
      <c r="A135" s="28"/>
      <c r="B135" s="29"/>
      <c r="C135" s="149" t="s">
        <v>167</v>
      </c>
      <c r="D135" s="149" t="s">
        <v>104</v>
      </c>
      <c r="E135" s="150" t="s">
        <v>168</v>
      </c>
      <c r="F135" s="151" t="s">
        <v>169</v>
      </c>
      <c r="G135" s="152" t="s">
        <v>1</v>
      </c>
      <c r="H135" s="153">
        <v>1</v>
      </c>
      <c r="I135" s="154"/>
      <c r="J135" s="155">
        <f t="shared" si="0"/>
        <v>0</v>
      </c>
      <c r="K135" s="156"/>
      <c r="L135" s="33"/>
      <c r="M135" s="157" t="s">
        <v>1</v>
      </c>
      <c r="N135" s="158" t="s">
        <v>38</v>
      </c>
      <c r="O135" s="65"/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107</v>
      </c>
      <c r="AT135" s="161" t="s">
        <v>104</v>
      </c>
      <c r="AU135" s="161" t="s">
        <v>73</v>
      </c>
      <c r="AY135" s="11" t="s">
        <v>108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1" t="s">
        <v>78</v>
      </c>
      <c r="BK135" s="162">
        <f t="shared" si="9"/>
        <v>0</v>
      </c>
      <c r="BL135" s="11" t="s">
        <v>107</v>
      </c>
      <c r="BM135" s="161" t="s">
        <v>170</v>
      </c>
    </row>
    <row r="136" spans="1:65" s="2" customFormat="1" ht="16.5" customHeight="1">
      <c r="A136" s="28"/>
      <c r="B136" s="29"/>
      <c r="C136" s="149" t="s">
        <v>135</v>
      </c>
      <c r="D136" s="149" t="s">
        <v>104</v>
      </c>
      <c r="E136" s="150" t="s">
        <v>171</v>
      </c>
      <c r="F136" s="151" t="s">
        <v>169</v>
      </c>
      <c r="G136" s="152" t="s">
        <v>1</v>
      </c>
      <c r="H136" s="153">
        <v>5</v>
      </c>
      <c r="I136" s="154"/>
      <c r="J136" s="155">
        <f t="shared" si="0"/>
        <v>0</v>
      </c>
      <c r="K136" s="156"/>
      <c r="L136" s="33"/>
      <c r="M136" s="157" t="s">
        <v>1</v>
      </c>
      <c r="N136" s="158" t="s">
        <v>38</v>
      </c>
      <c r="O136" s="65"/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107</v>
      </c>
      <c r="AT136" s="161" t="s">
        <v>104</v>
      </c>
      <c r="AU136" s="161" t="s">
        <v>73</v>
      </c>
      <c r="AY136" s="11" t="s">
        <v>108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1" t="s">
        <v>78</v>
      </c>
      <c r="BK136" s="162">
        <f t="shared" si="9"/>
        <v>0</v>
      </c>
      <c r="BL136" s="11" t="s">
        <v>107</v>
      </c>
      <c r="BM136" s="161" t="s">
        <v>172</v>
      </c>
    </row>
    <row r="137" spans="1:65" s="2" customFormat="1" ht="16.5" customHeight="1">
      <c r="A137" s="28"/>
      <c r="B137" s="29"/>
      <c r="C137" s="149" t="s">
        <v>7</v>
      </c>
      <c r="D137" s="149" t="s">
        <v>104</v>
      </c>
      <c r="E137" s="150" t="s">
        <v>173</v>
      </c>
      <c r="F137" s="151" t="s">
        <v>169</v>
      </c>
      <c r="G137" s="152" t="s">
        <v>1</v>
      </c>
      <c r="H137" s="153">
        <v>1</v>
      </c>
      <c r="I137" s="154"/>
      <c r="J137" s="155">
        <f t="shared" si="0"/>
        <v>0</v>
      </c>
      <c r="K137" s="156"/>
      <c r="L137" s="33"/>
      <c r="M137" s="157" t="s">
        <v>1</v>
      </c>
      <c r="N137" s="158" t="s">
        <v>38</v>
      </c>
      <c r="O137" s="65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107</v>
      </c>
      <c r="AT137" s="161" t="s">
        <v>104</v>
      </c>
      <c r="AU137" s="161" t="s">
        <v>73</v>
      </c>
      <c r="AY137" s="11" t="s">
        <v>108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1" t="s">
        <v>78</v>
      </c>
      <c r="BK137" s="162">
        <f t="shared" si="9"/>
        <v>0</v>
      </c>
      <c r="BL137" s="11" t="s">
        <v>107</v>
      </c>
      <c r="BM137" s="161" t="s">
        <v>174</v>
      </c>
    </row>
    <row r="138" spans="1:65" s="2" customFormat="1" ht="24.15" customHeight="1">
      <c r="A138" s="28"/>
      <c r="B138" s="29"/>
      <c r="C138" s="149" t="s">
        <v>138</v>
      </c>
      <c r="D138" s="149" t="s">
        <v>104</v>
      </c>
      <c r="E138" s="150" t="s">
        <v>175</v>
      </c>
      <c r="F138" s="151" t="s">
        <v>176</v>
      </c>
      <c r="G138" s="152" t="s">
        <v>1</v>
      </c>
      <c r="H138" s="153">
        <v>1</v>
      </c>
      <c r="I138" s="154"/>
      <c r="J138" s="155">
        <f t="shared" si="0"/>
        <v>0</v>
      </c>
      <c r="K138" s="156"/>
      <c r="L138" s="33"/>
      <c r="M138" s="163" t="s">
        <v>1</v>
      </c>
      <c r="N138" s="164" t="s">
        <v>38</v>
      </c>
      <c r="O138" s="165"/>
      <c r="P138" s="166">
        <f t="shared" si="1"/>
        <v>0</v>
      </c>
      <c r="Q138" s="166">
        <v>0</v>
      </c>
      <c r="R138" s="166">
        <f t="shared" si="2"/>
        <v>0</v>
      </c>
      <c r="S138" s="166">
        <v>0</v>
      </c>
      <c r="T138" s="167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107</v>
      </c>
      <c r="AT138" s="161" t="s">
        <v>104</v>
      </c>
      <c r="AU138" s="161" t="s">
        <v>73</v>
      </c>
      <c r="AY138" s="11" t="s">
        <v>108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1" t="s">
        <v>78</v>
      </c>
      <c r="BK138" s="162">
        <f t="shared" si="9"/>
        <v>0</v>
      </c>
      <c r="BL138" s="11" t="s">
        <v>107</v>
      </c>
      <c r="BM138" s="161" t="s">
        <v>177</v>
      </c>
    </row>
    <row r="139" spans="1:65" s="2" customFormat="1" ht="7" customHeight="1">
      <c r="A139" s="28"/>
      <c r="B139" s="48"/>
      <c r="C139" s="49"/>
      <c r="D139" s="49"/>
      <c r="E139" s="49"/>
      <c r="F139" s="49"/>
      <c r="G139" s="49"/>
      <c r="H139" s="49"/>
      <c r="I139" s="49"/>
      <c r="J139" s="49"/>
      <c r="K139" s="49"/>
      <c r="L139" s="33"/>
      <c r="M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</sheetData>
  <sheetProtection algorithmName="SHA-512" hashValue="dapLNYTRJGjseAiwAXniOZRDdghJ3YRAir320GTBZ+77IIYdiF4ExrNkU0N+6Mg5CA/WRfiGK9bBA0/f0huJtA==" saltValue="LnGx5hKm6h7kND/4qK1bpVoPXs0kYFjiGVrmwbU7213gNk7Uf9f1VhAy7mZlqsqoDZMZ/188pRPnncU5P4qZWQ==" spinCount="100000" sheet="1" objects="1" scenarios="1" formatColumns="0" formatRows="0" autoFilter="0"/>
  <autoFilter ref="C115:K138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Kusovník interiérovéh...</vt:lpstr>
      <vt:lpstr>'1 - Kusovník interiérovéh...'!Názvy_tisku</vt:lpstr>
      <vt:lpstr>'Rekapitulace stavby'!Názvy_tisku</vt:lpstr>
      <vt:lpstr>'1 - Kusovník interiérovéh...'!Oblast_tisku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2025-02-20T14:43:15Z</dcterms:created>
  <dcterms:modified xsi:type="dcterms:W3CDTF">2025-02-24T07:45:02Z</dcterms:modified>
</cp:coreProperties>
</file>